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https://corsicana-my.sharepoint.com/personal/avillegas_cisd_org/Documents/Desktop/"/>
    </mc:Choice>
  </mc:AlternateContent>
  <xr:revisionPtr revIDLastSave="0" documentId="8_{89EDEB43-6A9C-45E7-9B39-BEBD5D73968F}" xr6:coauthVersionLast="47" xr6:coauthVersionMax="47" xr10:uidLastSave="{00000000-0000-0000-0000-000000000000}"/>
  <bookViews>
    <workbookView xWindow="6735" yWindow="1545" windowWidth="21600" windowHeight="11385" tabRatio="685" firstSheet="3"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 l="1"/>
  <c r="B16" i="4"/>
  <c r="B15" i="4"/>
  <c r="E23" i="3"/>
  <c r="D23" i="3"/>
  <c r="C23" i="3"/>
  <c r="B24" i="4"/>
  <c r="B23" i="4"/>
  <c r="B22" i="4"/>
  <c r="B12" i="4"/>
  <c r="B11" i="4"/>
  <c r="B10" i="4"/>
  <c r="J19" i="3"/>
  <c r="J17" i="3"/>
  <c r="J15" i="3"/>
  <c r="J14" i="3"/>
  <c r="J13" i="3"/>
  <c r="J12" i="3"/>
  <c r="J11" i="3"/>
  <c r="J10" i="3"/>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B4" i="3"/>
  <c r="B3" i="3"/>
  <c r="C3" i="2" l="1"/>
  <c r="C4" i="2" s="1"/>
  <c r="C5" i="2" s="1"/>
  <c r="C6" i="2" s="1"/>
</calcChain>
</file>

<file path=xl/sharedStrings.xml><?xml version="1.0" encoding="utf-8"?>
<sst xmlns="http://schemas.openxmlformats.org/spreadsheetml/2006/main" count="472" uniqueCount="323">
  <si>
    <t>Texas Comptroller’s Annual Local Debt Report</t>
  </si>
  <si>
    <t>Table of Contents</t>
  </si>
  <si>
    <t>1 - Contact Information</t>
  </si>
  <si>
    <t>2 - Individual Debt Obligations</t>
  </si>
  <si>
    <t>3 - Summary of Debt Obligations</t>
  </si>
  <si>
    <t>4 - Additional Notes</t>
  </si>
  <si>
    <t>5 - Optional Reporting</t>
  </si>
  <si>
    <t>6 - Instructions and Glossary</t>
  </si>
  <si>
    <t>End of Worksheet</t>
  </si>
  <si>
    <t xml:space="preserve">Fill in the cells in column B that correspond with the requested information. (*) indicates required information. </t>
  </si>
  <si>
    <t>Entity Information</t>
  </si>
  <si>
    <t>Political Subdivision Name*:</t>
  </si>
  <si>
    <t>Corsicana Independent School District</t>
  </si>
  <si>
    <t>Political Subdivision Type*:</t>
  </si>
  <si>
    <t>ISD</t>
  </si>
  <si>
    <t>If "other", please specify</t>
  </si>
  <si>
    <t>Reporting Fiscal Year*:</t>
  </si>
  <si>
    <t>Fiscal Year Start (MM/DD/YYYY)*:</t>
  </si>
  <si>
    <t>Fiscal Year End (auto):</t>
  </si>
  <si>
    <t>Political Subdivision Website, if applicable:</t>
  </si>
  <si>
    <t>www.cisd.org</t>
  </si>
  <si>
    <t>Political Subdivision Telephone*:</t>
  </si>
  <si>
    <t>903-874-7441</t>
  </si>
  <si>
    <t>Political Subdivision Email, if applicable:</t>
  </si>
  <si>
    <t>Does the Political Subdivision have any reportable debt?*</t>
  </si>
  <si>
    <t>Yes</t>
  </si>
  <si>
    <t>Contact Information</t>
  </si>
  <si>
    <t>Contact Name*:</t>
  </si>
  <si>
    <t>Brian Farmer</t>
  </si>
  <si>
    <t>Contact Title*:</t>
  </si>
  <si>
    <t>Director of Finance</t>
  </si>
  <si>
    <t>Contact Phone*:</t>
  </si>
  <si>
    <t>Contact Email:</t>
  </si>
  <si>
    <t>bfarmer@cisd.org</t>
  </si>
  <si>
    <t>Physical Address, Line 1*:</t>
  </si>
  <si>
    <t>2200 W 4th Avenue</t>
  </si>
  <si>
    <t>Physical Address, Line 2:</t>
  </si>
  <si>
    <t>City*:</t>
  </si>
  <si>
    <t>Corsicana</t>
  </si>
  <si>
    <t>Zip*:</t>
  </si>
  <si>
    <t>County*:</t>
  </si>
  <si>
    <t>Navarro</t>
  </si>
  <si>
    <t>Is the entity's physical and mailing address the same?*</t>
  </si>
  <si>
    <t>Mailing Address, Line 1:</t>
  </si>
  <si>
    <t>Mailing Address, Line 2:</t>
  </si>
  <si>
    <t>Mailing City:</t>
  </si>
  <si>
    <t>Mailing Zip:</t>
  </si>
  <si>
    <t>Mailing County:</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</si>
  <si>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</si>
  <si>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</si>
  <si>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</si>
  <si>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</si>
  <si>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</si>
  <si>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</si>
  <si>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</si>
  <si>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</si>
  <si>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</si>
  <si>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</si>
  <si>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</si>
  <si>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</si>
  <si>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</si>
  <si>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</si>
  <si>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</si>
  <si>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</si>
  <si>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</si>
  <si>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</si>
  <si>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</si>
  <si>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</si>
  <si>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</si>
  <si>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</si>
  <si>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</si>
  <si>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</si>
  <si>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</si>
  <si>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Series 2015 Unlimited Tax Refunding Bond</t>
  </si>
  <si>
    <t>Refunding</t>
  </si>
  <si>
    <t>A1</t>
  </si>
  <si>
    <t>A+</t>
  </si>
  <si>
    <t>(select)</t>
  </si>
  <si>
    <t>Series 2015 Unlimited Tax School Building Bonds</t>
  </si>
  <si>
    <t>New Middle School and Improvements to other Campus</t>
  </si>
  <si>
    <t>Series 2013 Unlimited Tax Refunding Bonds</t>
  </si>
  <si>
    <t>Series 2012 Unlimited Tax Refunding Bonds</t>
  </si>
  <si>
    <t>Series 2020 Unlimited Tax Refunding Bonds</t>
  </si>
  <si>
    <t>Refinance</t>
  </si>
  <si>
    <t>Maintenance Tax Note Series 2016</t>
  </si>
  <si>
    <t>Baseball Field</t>
  </si>
  <si>
    <t>Equipment Lease</t>
  </si>
  <si>
    <t>No</t>
  </si>
  <si>
    <t>N/A</t>
  </si>
  <si>
    <t>Vehicles &amp; Equipment</t>
  </si>
  <si>
    <t>Loan- State Eneergy Conservation Office</t>
  </si>
  <si>
    <t>Lighting Efficency</t>
  </si>
  <si>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</si>
  <si>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All information entered should reflect the last day of the political subdivision's fiscal year identified on this form.</t>
  </si>
  <si>
    <t>If there is no debt to report for the fiscal year, enter "N/A" or "$0" in each cell along column B.</t>
  </si>
  <si>
    <t xml:space="preserve">Total Tax-Supported and Revenue Debt </t>
  </si>
  <si>
    <t>Total authorized debt obligations:</t>
  </si>
  <si>
    <t>Total principal of all outstanding debt obligations:</t>
  </si>
  <si>
    <t>Combined principal and interest required to pay all outstanding debt obligations on time and in full:</t>
  </si>
  <si>
    <t xml:space="preserve">Total debt secured by Ad Valorem Taxation (includes combination tax and revenue debt obligations) </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</si>
  <si>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</si>
  <si>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</si>
  <si>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</si>
  <si>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 xml:space="preserve">Per Capita Total Debt secured by Ad Valorem Taxation  (required for municipalities, counties, and school districts only) </t>
  </si>
  <si>
    <t>Population of the political subdivision:</t>
  </si>
  <si>
    <t>Source and year of population data:</t>
  </si>
  <si>
    <t>SAIPE - 2021</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</si>
  <si>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</si>
  <si>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</si>
  <si>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</si>
  <si>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</si>
  <si>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City</t>
  </si>
  <si>
    <t>County</t>
  </si>
  <si>
    <t>Not Rated</t>
  </si>
  <si>
    <t>Aaa</t>
  </si>
  <si>
    <t>AAA</t>
  </si>
  <si>
    <t>CCD</t>
  </si>
  <si>
    <t>Aa1</t>
  </si>
  <si>
    <t>AA+</t>
  </si>
  <si>
    <t>AA</t>
  </si>
  <si>
    <t>Water District</t>
  </si>
  <si>
    <t>Aa2</t>
  </si>
  <si>
    <t>A</t>
  </si>
  <si>
    <t>Other</t>
  </si>
  <si>
    <t>Aa3</t>
  </si>
  <si>
    <t>AA−</t>
  </si>
  <si>
    <t>BBB</t>
  </si>
  <si>
    <t>BB</t>
  </si>
  <si>
    <t>A2</t>
  </si>
  <si>
    <t>B</t>
  </si>
  <si>
    <t>A3</t>
  </si>
  <si>
    <t>A−</t>
  </si>
  <si>
    <t>CCC</t>
  </si>
  <si>
    <t>Baa1</t>
  </si>
  <si>
    <t>BBB+</t>
  </si>
  <si>
    <t>CC</t>
  </si>
  <si>
    <t>Baa2</t>
  </si>
  <si>
    <t>C</t>
  </si>
  <si>
    <t>Baa3</t>
  </si>
  <si>
    <t>BBB−</t>
  </si>
  <si>
    <t>D</t>
  </si>
  <si>
    <t>Ba1</t>
  </si>
  <si>
    <t>BB+</t>
  </si>
  <si>
    <t>Ba2</t>
  </si>
  <si>
    <t>Ba3</t>
  </si>
  <si>
    <t>BB−</t>
  </si>
  <si>
    <t>B1</t>
  </si>
  <si>
    <t>B+</t>
  </si>
  <si>
    <t>B2</t>
  </si>
  <si>
    <t>B3</t>
  </si>
  <si>
    <t>B−</t>
  </si>
  <si>
    <t>Caa</t>
  </si>
  <si>
    <t>Ca</t>
  </si>
  <si>
    <t>Protection Pasword:</t>
  </si>
  <si>
    <t>hb1378</t>
  </si>
  <si>
    <t>Additional Notes (optional)</t>
  </si>
  <si>
    <t>Please use this space to enter any other information the political subdivision considers relevant or necessary to explain information submitted in this report.</t>
  </si>
  <si>
    <t>Optional Reporting</t>
  </si>
  <si>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</si>
  <si>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t>For political subdivisions other than school districts, municipalities and counties</t>
  </si>
  <si>
    <t>Item #</t>
  </si>
  <si>
    <t>Optional Item</t>
  </si>
  <si>
    <t>Instructions</t>
  </si>
  <si>
    <t>References, Local Government Code</t>
  </si>
  <si>
    <t>Response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</si>
  <si>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</si>
  <si>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</si>
  <si>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</si>
  <si>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</si>
  <si>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</si>
  <si>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</si>
  <si>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</si>
  <si>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</si>
  <si>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</si>
  <si>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</si>
  <si>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</si>
  <si>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</si>
  <si>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</si>
  <si>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</si>
  <si>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</si>
  <si>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</si>
  <si>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</si>
  <si>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</si>
  <si>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</si>
  <si>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</si>
  <si>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</si>
  <si>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</si>
  <si>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</si>
  <si>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</si>
  <si>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</si>
  <si>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</si>
  <si>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</si>
  <si>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</si>
  <si>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</si>
  <si>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</si>
  <si>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</si>
  <si>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</si>
  <si>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</si>
  <si>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</si>
  <si>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</si>
  <si>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</si>
  <si>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</si>
  <si>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</si>
  <si>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</si>
  <si>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</si>
  <si>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</si>
  <si>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</si>
  <si>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</si>
  <si>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Instructions and Glossary</t>
  </si>
  <si>
    <t>The tables below provide further guidance on properly completing this report. Please contact the Texas Comptroller's office if you have any further questions, by phone (844) 519-5676; or email, Transparency@cpa.texas.gov</t>
  </si>
  <si>
    <t>Tab 1: Contact Information</t>
  </si>
  <si>
    <t>Terms</t>
  </si>
  <si>
    <t xml:space="preserve">Definitions </t>
  </si>
  <si>
    <t>Directions</t>
  </si>
  <si>
    <t>Political Subdivision Name</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</si>
  <si>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</si>
  <si>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</si>
  <si>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</si>
  <si>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Political Subdivision Type</t>
  </si>
  <si>
    <t>Click on the cell to access the drop down menu. Select the appropriate type of political entity from the list. If "other" is selected, the blank cell below it must specify the type. Selecting another entity will black the lower cell out.</t>
  </si>
  <si>
    <t>Does the Political Subdivision have reportable debt?</t>
  </si>
  <si>
    <t>A political subdivision must annually compile and report the required financial information under Local Government Code, Section 140.008. There is not an exception to the filing requirement for a political subdivision with no outstanding debt.</t>
  </si>
  <si>
    <t>Click on the cell to the right to access the drop down menu. Selecting "No" still requires tabs 2 and 3 to be completed. All contact and entity information needs to be completed regardless if there is no reportable debt.</t>
  </si>
  <si>
    <t>Tab 2: Individual Debt Obligations</t>
  </si>
  <si>
    <t>Column</t>
  </si>
  <si>
    <t>column A</t>
  </si>
  <si>
    <t xml:space="preserve">Outstanding debt obligation </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</si>
  <si>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</si>
  <si>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Enter the name of the individual debt obligation or bond series. If the entity has no debt to report, enter "No Reportable Debt" in the first cell below the column title (row 10).</t>
  </si>
  <si>
    <t>140.008(b)(1)(C)</t>
  </si>
  <si>
    <t>column B</t>
  </si>
  <si>
    <t>If debt is conduit or component debt, enter related entity name</t>
  </si>
  <si>
    <t>debt that is not a legal liability of the political subdivision but is secured by another entity, such as an Economic Development Corporation</t>
  </si>
  <si>
    <t>Enter the name of the entity who the debt is issued to on behalf of the political subdivision.</t>
  </si>
  <si>
    <t>column C</t>
  </si>
  <si>
    <t>Principal issued</t>
  </si>
  <si>
    <t>total amount borrowed (par)</t>
  </si>
  <si>
    <t>Enter the amount borrowed for each individual debt obligation or bond series.</t>
  </si>
  <si>
    <t>140.008(b)(1)(G)(i)</t>
  </si>
  <si>
    <t>column D</t>
  </si>
  <si>
    <t>Principal outstanding</t>
  </si>
  <si>
    <t>total amount borrowed (par) of obligation that has yet to be repaid</t>
  </si>
  <si>
    <t xml:space="preserve">Enter the amount borrowed that has yet to be repaid for each individual debt obligation or bond series. </t>
  </si>
  <si>
    <t>column E</t>
  </si>
  <si>
    <t>Combined principal and interest required to pay each outstanding debt obligation on time and in full</t>
  </si>
  <si>
    <t>the total amount borrowed (par) plus the cost of interest for each individual debt obligation or bond series</t>
  </si>
  <si>
    <t>Enter the amount borrowed plus the cost of interest for each individual debt obligation or bond series; total debt service.</t>
  </si>
  <si>
    <t>140.008(b)(1)(E )</t>
  </si>
  <si>
    <t>column F</t>
  </si>
  <si>
    <t>Final maturity date</t>
  </si>
  <si>
    <t>final payment date of individual debt obligation at which point all principal and interest will be paid off</t>
  </si>
  <si>
    <t xml:space="preserve">Enter the date of the final payment of principal and interest for each individual debt obligation. </t>
  </si>
  <si>
    <t>140.008(b)(1)(G)(iii)</t>
  </si>
  <si>
    <t>column G</t>
  </si>
  <si>
    <t>Is the debt secured in any way by ad valorem taxes?</t>
  </si>
  <si>
    <t>indicates which individual debt obligations are in part or whole pledged with property taxes</t>
  </si>
  <si>
    <t>Select "Yes" from the dropdown list if any part of the debt obligation is secured with ad valorem taxes. If not, select "No".</t>
  </si>
  <si>
    <t>140.008(b)(1)(F)</t>
  </si>
  <si>
    <t>column H</t>
  </si>
  <si>
    <t>Total proceeds received</t>
  </si>
  <si>
    <t xml:space="preserve">total assets received from the sale of a new issue of public securities </t>
  </si>
  <si>
    <t xml:space="preserve">Enter the total assets received from the individual debt obligation. </t>
  </si>
  <si>
    <t>140.008(b)(1)(G)(ii)</t>
  </si>
  <si>
    <t>column I</t>
  </si>
  <si>
    <t>Proceeds spent</t>
  </si>
  <si>
    <t>the portion of total proceeds received (column H) that have been spent</t>
  </si>
  <si>
    <t>Enter the portion of the total assets received from the individual debt obligation that have been spent. The spreadsheet automatically calculates this amount.</t>
  </si>
  <si>
    <t>column J</t>
  </si>
  <si>
    <t>Proceeds unspent</t>
  </si>
  <si>
    <t>the portion of total proceeds received that are remaining to be spent</t>
  </si>
  <si>
    <t>Enter the portion of the total assets received from the individual debt obligation that have not been spent. (Formula: subtract column I from column H)</t>
  </si>
  <si>
    <t>column K</t>
  </si>
  <si>
    <t>Official stated purpose for which the debt obligation was authorized</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</si>
  <si>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</si>
  <si>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</si>
  <si>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140.008(b)(1)(G)(iv)</t>
  </si>
  <si>
    <t>columns L - Q</t>
  </si>
  <si>
    <t>current credit rating</t>
  </si>
  <si>
    <t>existing rating given by any nationally recognized credit rating organization to debt obligations</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</si>
  <si>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</si>
  <si>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140.008(b)(2)</t>
  </si>
  <si>
    <t>Tab 3: Summary of Debt Obligations</t>
  </si>
  <si>
    <t>Total authorized debt obligations</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</si>
  <si>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</si>
  <si>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 xml:space="preserve">Sum any and all authorized debt obligations. This includes voter-approved and non-voter approved debt obligations. </t>
  </si>
  <si>
    <t>140.008(b)(1)(A), 1201.002</t>
  </si>
  <si>
    <t>Total principal of all outstanding debt obligations</t>
  </si>
  <si>
    <t>Total amount borrowed (par) of all obligations that have yet to be repaid</t>
  </si>
  <si>
    <t xml:space="preserve">Sum the total amount borrowed of all debt obligations that have yet to be repaid. </t>
  </si>
  <si>
    <t xml:space="preserve">140.008(b)(1)(B) </t>
  </si>
  <si>
    <t>Combined principal and interest required to pay all outstanding debt obligations on time and in full</t>
  </si>
  <si>
    <t>Total amount borrowed (par) that has yet to be repaid plus the cost of interest</t>
  </si>
  <si>
    <t xml:space="preserve">Sum the amount borrowed that has yet to be repaid and the cost of interest; total debt service. </t>
  </si>
  <si>
    <t>140.008(b)(1)(D)</t>
  </si>
  <si>
    <t>Total authorized debt obligations secured by ad valorem taxation</t>
  </si>
  <si>
    <t>Total debt obligations secured by a pledge of property taxes</t>
  </si>
  <si>
    <t xml:space="preserve">Sum any and all authorized debt obligations secured in any way by ad valorem taxation. Include combination tax and revenue debt obligations in this total. </t>
  </si>
  <si>
    <t xml:space="preserve">140.008(b)(1)(F) &amp; 140.008(b)(1)(A) </t>
  </si>
  <si>
    <t>Total principal of all outstanding debt obligations secured by ad valorem taxation</t>
  </si>
  <si>
    <t>Total amount borrowed (par) of obligations secured by a pledge of property taxes that have yet to be repaid</t>
  </si>
  <si>
    <t xml:space="preserve">Sum the total amount borrowed of all obligations secured in any way by ad valorem taxation that have yet to be repaid. Include combination tax and revenue debt obligations in this total. </t>
  </si>
  <si>
    <t>140.008(b)(1)(F) &amp; 140.008(b)(1)(B)</t>
  </si>
  <si>
    <t>Combined principal and interest required to pay all outstanding debt obligations secured by ad valorem taxation on time and in full</t>
  </si>
  <si>
    <t>Total amount borrowed (par)of all property tax-secured obligations plus the cost of interest</t>
  </si>
  <si>
    <t xml:space="preserve">Sum the amount borrowed for obligations secured in any way by ad valorem taxation plus debt service costs. Include combination tax and revenue debt obligations in this total.  </t>
  </si>
  <si>
    <t>140.008(b)(1)(F) &amp; 140.008(b)(1)(D)</t>
  </si>
  <si>
    <t>Political subdivision's population</t>
  </si>
  <si>
    <t xml:space="preserve">The denominator used to calculate per capita figures requested on the Summary of Debt Obligations tab. This is a population total for the entity. </t>
  </si>
  <si>
    <t xml:space="preserve">Make sure that the year of the population figures being used match the fiscal year being reporting on.  </t>
  </si>
  <si>
    <t>Source and year of population data</t>
  </si>
  <si>
    <t>The source of population data comprising the denominator of per capita figures.</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</si>
  <si>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</si>
  <si>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</si>
  <si>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</si>
  <si>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</si>
  <si>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Sum any and all authorized debt obligations secured in any way by ad valorem taxation that have yet to be repaid and divide this by the population of the political subdivision. Include combination tax and revenue debt obligations in this total. </t>
  </si>
  <si>
    <t>140.008(b)(1)(F) &amp; 140.008(b)(1)(A)</t>
  </si>
  <si>
    <t>Total principal of outstanding debt obligations secured by ad valorem taxation as a per capita amount (required for municipalities, counties, and school districts only)</t>
  </si>
  <si>
    <t xml:space="preserve">Total amount borrowed (par) secured by a pledge of property taxes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</si>
  <si>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</si>
  <si>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Combined principal and interest required to pay all outstanding debt obligations secured by ad valorem taxation on time and in full as a per capita amount (required for municipalities, counties, and school districts only)</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</si>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</sst>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 fillId="0" borderId="2" xfId="0" applyFont="1" applyBorder="1" applyAlignment="1" applyProtection="1">
      <alignment horizontal="left" vertical="center" wrapText="1"/>
      <protection locked="0"/>
    </xf>
  </cellXfs>
  <cellStyles count="2">
    <cellStyle name="Hyperlink" xfId="1" builtinId="8"/>
    <cellStyle name="Normal" xfId="0" builtinId="0"/>
  </cellStyles>
  <dxfs count="11">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0</v>
      </c>
    </row>
    <row r="2" spans="1:1" ht="24.95" customHeight="1" x14ac:dyDescent="0.2">
      <c r="A2" s="63" t="s">
        <v>1</v>
      </c>
    </row>
    <row r="3" spans="1:1" ht="24.95" customHeight="1" x14ac:dyDescent="0.25">
      <c r="A3" s="61" t="s">
        <v>2</v>
      </c>
    </row>
    <row r="4" spans="1:1" ht="24.95" customHeight="1" x14ac:dyDescent="0.25">
      <c r="A4" s="61" t="s">
        <v>3</v>
      </c>
    </row>
    <row r="5" spans="1:1" ht="24.95" customHeight="1" x14ac:dyDescent="0.25">
      <c r="A5" s="61" t="s">
        <v>4</v>
      </c>
    </row>
    <row r="6" spans="1:1" ht="24.95" customHeight="1" x14ac:dyDescent="0.25">
      <c r="A6" s="61" t="s">
        <v>5</v>
      </c>
    </row>
    <row r="7" spans="1:1" ht="24.95" customHeight="1" x14ac:dyDescent="0.25">
      <c r="A7" s="61" t="s">
        <v>6</v>
      </c>
    </row>
    <row r="8" spans="1:1" ht="24.95" customHeight="1" x14ac:dyDescent="0.25">
      <c r="A8" s="61" t="s">
        <v>7</v>
      </c>
    </row>
    <row r="9" spans="1:1" ht="24.95" customHeight="1" x14ac:dyDescent="0.25">
      <c r="A9" s="62" t="s">
        <v>8</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140" zoomScaleNormal="140" workbookViewId="0">
      <selection activeCell="B15" sqref="B15"/>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0</v>
      </c>
      <c r="B1" s="21"/>
    </row>
    <row r="2" spans="1:2" x14ac:dyDescent="0.25">
      <c r="A2" s="34" t="s">
        <v>9</v>
      </c>
      <c r="B2" s="21"/>
    </row>
    <row r="3" spans="1:2" x14ac:dyDescent="0.25">
      <c r="A3" s="33" t="s">
        <v>10</v>
      </c>
      <c r="B3" s="11"/>
    </row>
    <row r="4" spans="1:2" x14ac:dyDescent="0.25">
      <c r="A4" s="64" t="s">
        <v>11</v>
      </c>
      <c r="B4" s="69" t="s">
        <v>12</v>
      </c>
    </row>
    <row r="5" spans="1:2" x14ac:dyDescent="0.25">
      <c r="A5" s="64" t="s">
        <v>13</v>
      </c>
      <c r="B5" s="69" t="s">
        <v>14</v>
      </c>
    </row>
    <row r="6" spans="1:2" x14ac:dyDescent="0.25">
      <c r="A6" s="12" t="s">
        <v>15</v>
      </c>
      <c r="B6" s="70"/>
    </row>
    <row r="7" spans="1:2" x14ac:dyDescent="0.25">
      <c r="A7" s="12" t="s">
        <v>16</v>
      </c>
      <c r="B7" s="69">
        <v>2022</v>
      </c>
    </row>
    <row r="8" spans="1:2" x14ac:dyDescent="0.25">
      <c r="A8" s="12" t="s">
        <v>17</v>
      </c>
      <c r="B8" s="71">
        <v>44440</v>
      </c>
    </row>
    <row r="9" spans="1:2" x14ac:dyDescent="0.25">
      <c r="A9" s="12" t="s">
        <v>18</v>
      </c>
      <c r="B9" s="65">
        <v>44804</v>
      </c>
    </row>
    <row r="10" spans="1:2" x14ac:dyDescent="0.25">
      <c r="A10" s="12" t="s">
        <v>19</v>
      </c>
      <c r="B10" s="71" t="s">
        <v>20</v>
      </c>
    </row>
    <row r="11" spans="1:2" x14ac:dyDescent="0.25">
      <c r="A11" s="12" t="s">
        <v>21</v>
      </c>
      <c r="B11" s="72" t="s">
        <v>22</v>
      </c>
    </row>
    <row r="12" spans="1:2" x14ac:dyDescent="0.25">
      <c r="A12" s="12" t="s">
        <v>23</v>
      </c>
      <c r="B12" s="69"/>
    </row>
    <row r="13" spans="1:2" x14ac:dyDescent="0.25">
      <c r="A13" s="64" t="s">
        <v>24</v>
      </c>
      <c r="B13" s="69" t="s">
        <v>25</v>
      </c>
    </row>
    <row r="14" spans="1:2" x14ac:dyDescent="0.25">
      <c r="A14" s="34"/>
      <c r="B14" s="19"/>
    </row>
    <row r="15" spans="1:2" x14ac:dyDescent="0.25">
      <c r="A15" s="33" t="s">
        <v>26</v>
      </c>
      <c r="B15" s="16"/>
    </row>
    <row r="16" spans="1:2" x14ac:dyDescent="0.25">
      <c r="A16" s="15" t="s">
        <v>27</v>
      </c>
      <c r="B16" s="69" t="s">
        <v>28</v>
      </c>
    </row>
    <row r="17" spans="1:2" x14ac:dyDescent="0.25">
      <c r="A17" s="15" t="s">
        <v>29</v>
      </c>
      <c r="B17" s="69" t="s">
        <v>30</v>
      </c>
    </row>
    <row r="18" spans="1:2" x14ac:dyDescent="0.25">
      <c r="A18" s="15" t="s">
        <v>31</v>
      </c>
      <c r="B18" s="72" t="s">
        <v>22</v>
      </c>
    </row>
    <row r="19" spans="1:2" x14ac:dyDescent="0.25">
      <c r="A19" s="15" t="s">
        <v>32</v>
      </c>
      <c r="B19" s="69" t="s">
        <v>33</v>
      </c>
    </row>
    <row r="20" spans="1:2" x14ac:dyDescent="0.25">
      <c r="A20" s="15" t="s">
        <v>34</v>
      </c>
      <c r="B20" s="69" t="s">
        <v>35</v>
      </c>
    </row>
    <row r="21" spans="1:2" x14ac:dyDescent="0.25">
      <c r="A21" s="15" t="s">
        <v>36</v>
      </c>
      <c r="B21" s="69"/>
    </row>
    <row r="22" spans="1:2" x14ac:dyDescent="0.25">
      <c r="A22" s="15" t="s">
        <v>37</v>
      </c>
      <c r="B22" s="69" t="s">
        <v>38</v>
      </c>
    </row>
    <row r="23" spans="1:2" x14ac:dyDescent="0.25">
      <c r="A23" s="15" t="s">
        <v>39</v>
      </c>
      <c r="B23" s="73">
        <v>75110</v>
      </c>
    </row>
    <row r="24" spans="1:2" x14ac:dyDescent="0.25">
      <c r="A24" s="15" t="s">
        <v>40</v>
      </c>
      <c r="B24" s="69" t="s">
        <v>41</v>
      </c>
    </row>
    <row r="25" spans="1:2" x14ac:dyDescent="0.25">
      <c r="A25" s="15" t="s">
        <v>42</v>
      </c>
      <c r="B25" s="69" t="s">
        <v>25</v>
      </c>
    </row>
    <row r="26" spans="1:2" x14ac:dyDescent="0.25">
      <c r="A26" s="15" t="s">
        <v>43</v>
      </c>
      <c r="B26" s="69"/>
    </row>
    <row r="27" spans="1:2" x14ac:dyDescent="0.25">
      <c r="A27" s="15" t="s">
        <v>44</v>
      </c>
      <c r="B27" s="69"/>
    </row>
    <row r="28" spans="1:2" x14ac:dyDescent="0.25">
      <c r="A28" s="15" t="s">
        <v>45</v>
      </c>
      <c r="B28" s="69"/>
    </row>
    <row r="29" spans="1:2" x14ac:dyDescent="0.25">
      <c r="A29" s="15" t="s">
        <v>46</v>
      </c>
      <c r="B29" s="69"/>
    </row>
    <row r="30" spans="1:2" x14ac:dyDescent="0.25">
      <c r="A30" s="15" t="s">
        <v>47</v>
      </c>
      <c r="B30" s="69"/>
    </row>
    <row r="31" spans="1:2" x14ac:dyDescent="0.25">
      <c r="A31" s="17" t="s">
        <v>8</v>
      </c>
      <c r="B31" s="18"/>
    </row>
  </sheetData>
  <conditionalFormatting sqref="B26:B30">
    <cfRule type="expression" dxfId="10" priority="7">
      <formula>$B$25="Yes"</formula>
    </cfRule>
  </conditionalFormatting>
  <conditionalFormatting sqref="B6">
    <cfRule type="expression" dxfId="9" priority="5">
      <formula>$B$5="Other"</formula>
    </cfRule>
    <cfRule type="expression" dxfId="8" priority="6">
      <formula>$B$5="(select)"</formula>
    </cfRule>
  </conditionalFormatting>
  <conditionalFormatting sqref="B9">
    <cfRule type="expression" dxfId="7" priority="1">
      <formula>$B$8=""</formula>
    </cfRule>
    <cfRule type="cellIs" dxfId="6"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2">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opLeftCell="A7" zoomScale="85" zoomScaleNormal="85" workbookViewId="0">
      <selection activeCell="B17" sqref="B17"/>
    </sheetView>
  </sheetViews>
  <sheetFormatPr defaultColWidth="0" defaultRowHeight="15.75" zeroHeight="1" x14ac:dyDescent="0.25"/>
  <cols>
    <col min="1" max="1" width="48" style="1" customWidth="1"/>
    <col min="2" max="2" width="28.7109375" style="1" customWidth="1"/>
    <col min="3" max="3" width="18.85546875" style="4" bestFit="1" customWidth="1"/>
    <col min="4" max="4" width="24.7109375" style="4" bestFit="1" customWidth="1"/>
    <col min="5" max="5" width="30.85546875" style="4" customWidth="1"/>
    <col min="6" max="6" width="18.42578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0</v>
      </c>
      <c r="B1" s="18"/>
      <c r="C1" s="22"/>
      <c r="D1" s="22"/>
      <c r="E1" s="22"/>
      <c r="F1" s="23"/>
      <c r="G1" s="18"/>
      <c r="H1" s="22"/>
      <c r="I1" s="22"/>
      <c r="J1" s="22"/>
      <c r="K1" s="18"/>
      <c r="L1" s="18"/>
      <c r="M1" s="18"/>
      <c r="N1" s="18"/>
      <c r="O1" s="18"/>
      <c r="P1" s="18"/>
      <c r="Q1" s="18"/>
      <c r="R1" s="18"/>
      <c r="S1" s="18"/>
    </row>
    <row r="2" spans="1:19" x14ac:dyDescent="0.25">
      <c r="A2" s="10" t="s">
        <v>48</v>
      </c>
      <c r="B2" s="11"/>
      <c r="C2" s="18"/>
      <c r="D2" s="18"/>
      <c r="E2" s="18"/>
      <c r="F2" s="18"/>
      <c r="G2" s="18"/>
      <c r="H2" s="18"/>
      <c r="I2" s="18"/>
      <c r="J2" s="18"/>
      <c r="K2" s="18"/>
      <c r="L2" s="18"/>
      <c r="M2" s="18"/>
      <c r="N2" s="18"/>
      <c r="O2" s="18"/>
      <c r="P2" s="18"/>
      <c r="Q2" s="18"/>
      <c r="R2" s="18"/>
      <c r="S2" s="18"/>
    </row>
    <row r="3" spans="1:19" x14ac:dyDescent="0.25">
      <c r="A3" s="12" t="s">
        <v>49</v>
      </c>
      <c r="B3" s="66" t="str">
        <f>IF('1 - Contact Information'!B4="","",'1 - Contact Information'!B4)</f>
        <v>Corsicana Independent School District</v>
      </c>
      <c r="C3" s="18"/>
      <c r="D3" s="18"/>
      <c r="E3" s="18"/>
      <c r="F3" s="18"/>
      <c r="G3" s="18"/>
      <c r="H3" s="18"/>
      <c r="I3" s="18"/>
      <c r="J3" s="18"/>
      <c r="K3" s="18"/>
      <c r="L3" s="18"/>
      <c r="M3" s="18"/>
      <c r="N3" s="18"/>
      <c r="O3" s="18"/>
      <c r="P3" s="18"/>
      <c r="Q3" s="18"/>
      <c r="R3" s="18"/>
      <c r="S3" s="18"/>
    </row>
    <row r="4" spans="1:19" x14ac:dyDescent="0.25">
      <c r="A4" s="12" t="s">
        <v>50</v>
      </c>
      <c r="B4" s="67">
        <f>IF(OR('1 - Contact Information'!B7="",'1 - Contact Information'!B7="(select)"),"",'1 - Contact Information'!B7)</f>
        <v>2022</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51</v>
      </c>
      <c r="B6" s="19"/>
    </row>
    <row r="7" spans="1:19" s="18" customFormat="1" x14ac:dyDescent="0.25">
      <c r="A7" s="18" t="s">
        <v>52</v>
      </c>
      <c r="B7" s="19"/>
    </row>
    <row r="8" spans="1:19" s="30" customFormat="1" x14ac:dyDescent="0.25">
      <c r="A8" s="27" t="s">
        <v>53</v>
      </c>
      <c r="B8" s="29"/>
      <c r="C8" s="29"/>
      <c r="D8" s="29"/>
      <c r="E8" s="29"/>
      <c r="F8" s="29"/>
      <c r="G8" s="29"/>
      <c r="H8" s="29"/>
      <c r="I8" s="29"/>
      <c r="J8" s="29"/>
      <c r="K8" s="29"/>
      <c r="L8" s="29"/>
      <c r="M8" s="29"/>
      <c r="N8" s="29"/>
      <c r="O8" s="29"/>
      <c r="P8" s="29"/>
      <c r="Q8" s="29"/>
      <c r="R8" s="29"/>
      <c r="S8" s="29"/>
    </row>
    <row r="9" spans="1:19" s="42" customFormat="1" ht="78.75" x14ac:dyDescent="0.25">
      <c r="A9" s="39" t="s">
        <v>54</v>
      </c>
      <c r="B9" s="40" t="s">
        <v>55</v>
      </c>
      <c r="C9" s="39" t="s">
        <v>56</v>
      </c>
      <c r="D9" s="39" t="s">
        <v>57</v>
      </c>
      <c r="E9" s="40" t="s">
        <v>58</v>
      </c>
      <c r="F9" s="40" t="s">
        <v>59</v>
      </c>
      <c r="G9" s="40" t="s">
        <v>60</v>
      </c>
      <c r="H9" s="40" t="s">
        <v>61</v>
      </c>
      <c r="I9" s="40" t="s">
        <v>62</v>
      </c>
      <c r="J9" s="40" t="s">
        <v>63</v>
      </c>
      <c r="K9" s="40" t="s">
        <v>64</v>
      </c>
      <c r="L9" s="40" t="s">
        <v>65</v>
      </c>
      <c r="M9" s="39" t="s">
        <v>66</v>
      </c>
      <c r="N9" s="39" t="s">
        <v>67</v>
      </c>
      <c r="O9" s="39" t="s">
        <v>68</v>
      </c>
      <c r="P9" s="39" t="s">
        <v>69</v>
      </c>
      <c r="Q9" s="40" t="s">
        <v>70</v>
      </c>
      <c r="R9" s="41" t="s">
        <v>71</v>
      </c>
      <c r="S9" s="41" t="s">
        <v>72</v>
      </c>
    </row>
    <row r="10" spans="1:19" s="2" customFormat="1" x14ac:dyDescent="0.25">
      <c r="A10" s="74" t="s">
        <v>73</v>
      </c>
      <c r="B10" s="75"/>
      <c r="C10" s="76">
        <v>13985000</v>
      </c>
      <c r="D10" s="76">
        <v>3585000</v>
      </c>
      <c r="E10" s="77">
        <v>3860375</v>
      </c>
      <c r="F10" s="78">
        <v>45703</v>
      </c>
      <c r="G10" s="75" t="s">
        <v>25</v>
      </c>
      <c r="H10" s="77">
        <v>13985000</v>
      </c>
      <c r="I10" s="77">
        <v>13985000</v>
      </c>
      <c r="J10" s="77">
        <f>H10-I10</f>
        <v>0</v>
      </c>
      <c r="K10" s="75" t="s">
        <v>74</v>
      </c>
      <c r="L10" s="75" t="s">
        <v>25</v>
      </c>
      <c r="M10" s="74" t="s">
        <v>75</v>
      </c>
      <c r="N10" s="74" t="s">
        <v>76</v>
      </c>
      <c r="O10" s="75" t="s">
        <v>77</v>
      </c>
      <c r="P10" s="75" t="s">
        <v>77</v>
      </c>
      <c r="Q10" s="75"/>
      <c r="R10" s="74"/>
      <c r="S10" s="74"/>
    </row>
    <row r="11" spans="1:19" s="3" customFormat="1" ht="31.5" x14ac:dyDescent="0.25">
      <c r="A11" s="74" t="s">
        <v>78</v>
      </c>
      <c r="B11" s="74"/>
      <c r="C11" s="76">
        <v>42165000</v>
      </c>
      <c r="D11" s="76">
        <v>1945000</v>
      </c>
      <c r="E11" s="77">
        <v>2221056.25</v>
      </c>
      <c r="F11" s="78">
        <v>48990</v>
      </c>
      <c r="G11" s="75" t="s">
        <v>25</v>
      </c>
      <c r="H11" s="77">
        <v>42165000</v>
      </c>
      <c r="I11" s="77">
        <v>42165000</v>
      </c>
      <c r="J11" s="77">
        <f t="shared" ref="J11:J19" si="0">H11-I11</f>
        <v>0</v>
      </c>
      <c r="K11" s="75" t="s">
        <v>79</v>
      </c>
      <c r="L11" s="75" t="s">
        <v>25</v>
      </c>
      <c r="M11" s="74" t="s">
        <v>75</v>
      </c>
      <c r="N11" s="74" t="s">
        <v>76</v>
      </c>
      <c r="O11" s="75" t="s">
        <v>77</v>
      </c>
      <c r="P11" s="75"/>
      <c r="Q11" s="75"/>
      <c r="R11" s="74"/>
      <c r="S11" s="74"/>
    </row>
    <row r="12" spans="1:19" s="3" customFormat="1" x14ac:dyDescent="0.25">
      <c r="A12" s="74" t="s">
        <v>80</v>
      </c>
      <c r="B12" s="74"/>
      <c r="C12" s="76">
        <v>27700000</v>
      </c>
      <c r="D12" s="76">
        <v>4370000</v>
      </c>
      <c r="E12" s="77">
        <v>5744000</v>
      </c>
      <c r="F12" s="78">
        <v>48990</v>
      </c>
      <c r="G12" s="75" t="s">
        <v>25</v>
      </c>
      <c r="H12" s="77">
        <v>27700000</v>
      </c>
      <c r="I12" s="77">
        <v>27700000</v>
      </c>
      <c r="J12" s="77">
        <f t="shared" si="0"/>
        <v>0</v>
      </c>
      <c r="K12" s="75" t="s">
        <v>74</v>
      </c>
      <c r="L12" s="75" t="s">
        <v>25</v>
      </c>
      <c r="M12" s="74" t="s">
        <v>75</v>
      </c>
      <c r="N12" s="74" t="s">
        <v>76</v>
      </c>
      <c r="O12" s="75" t="s">
        <v>77</v>
      </c>
      <c r="P12" s="75"/>
      <c r="Q12" s="75"/>
      <c r="R12" s="74"/>
      <c r="S12" s="74"/>
    </row>
    <row r="13" spans="1:19" s="3" customFormat="1" x14ac:dyDescent="0.25">
      <c r="A13" s="74" t="s">
        <v>81</v>
      </c>
      <c r="B13" s="74"/>
      <c r="C13" s="76">
        <v>8969997</v>
      </c>
      <c r="D13" s="77">
        <v>0</v>
      </c>
      <c r="E13" s="77">
        <v>0</v>
      </c>
      <c r="F13" s="78">
        <v>44242</v>
      </c>
      <c r="G13" s="75" t="s">
        <v>25</v>
      </c>
      <c r="H13" s="77">
        <v>8969997</v>
      </c>
      <c r="I13" s="77">
        <v>8969997</v>
      </c>
      <c r="J13" s="77">
        <f>H13-I13</f>
        <v>0</v>
      </c>
      <c r="K13" s="75" t="s">
        <v>74</v>
      </c>
      <c r="L13" s="75" t="s">
        <v>25</v>
      </c>
      <c r="M13" s="74" t="s">
        <v>75</v>
      </c>
      <c r="N13" s="74" t="s">
        <v>76</v>
      </c>
      <c r="O13" s="75" t="s">
        <v>77</v>
      </c>
      <c r="P13" s="75"/>
      <c r="Q13" s="75"/>
      <c r="R13" s="74"/>
      <c r="S13" s="74"/>
    </row>
    <row r="14" spans="1:19" s="3" customFormat="1" x14ac:dyDescent="0.25">
      <c r="A14" s="74"/>
      <c r="B14" s="74"/>
      <c r="C14" s="76"/>
      <c r="D14" s="76"/>
      <c r="E14" s="77"/>
      <c r="F14" s="78"/>
      <c r="G14" s="75"/>
      <c r="H14" s="77"/>
      <c r="I14" s="77"/>
      <c r="J14" s="77">
        <f>H14-I14</f>
        <v>0</v>
      </c>
      <c r="K14" s="75"/>
      <c r="L14" s="75"/>
      <c r="M14" s="74"/>
      <c r="N14" s="74"/>
      <c r="O14" s="75"/>
      <c r="P14" s="75"/>
      <c r="Q14" s="75"/>
      <c r="R14" s="74"/>
      <c r="S14" s="74"/>
    </row>
    <row r="15" spans="1:19" s="3" customFormat="1" x14ac:dyDescent="0.25">
      <c r="A15" s="74" t="s">
        <v>82</v>
      </c>
      <c r="B15" s="74"/>
      <c r="C15" s="76">
        <v>71244927</v>
      </c>
      <c r="D15" s="76">
        <v>68060304</v>
      </c>
      <c r="E15" s="77">
        <v>101313754.84999999</v>
      </c>
      <c r="F15" s="78">
        <v>53008</v>
      </c>
      <c r="G15" s="75" t="s">
        <v>25</v>
      </c>
      <c r="H15" s="77">
        <v>71244927</v>
      </c>
      <c r="I15" s="77">
        <v>71244927</v>
      </c>
      <c r="J15" s="77">
        <f t="shared" si="0"/>
        <v>0</v>
      </c>
      <c r="K15" s="75" t="s">
        <v>83</v>
      </c>
      <c r="L15" s="75" t="s">
        <v>25</v>
      </c>
      <c r="M15" s="74" t="s">
        <v>75</v>
      </c>
      <c r="N15" s="74" t="s">
        <v>76</v>
      </c>
      <c r="O15" s="75" t="s">
        <v>77</v>
      </c>
      <c r="P15" s="75"/>
      <c r="Q15" s="75"/>
      <c r="R15" s="74"/>
      <c r="S15" s="74"/>
    </row>
    <row r="16" spans="1:19" s="3" customFormat="1" x14ac:dyDescent="0.25">
      <c r="A16" s="74" t="s">
        <v>84</v>
      </c>
      <c r="B16" s="74"/>
      <c r="C16" s="76">
        <v>1300000</v>
      </c>
      <c r="D16" s="76">
        <v>570000</v>
      </c>
      <c r="E16" s="77">
        <v>601721.9</v>
      </c>
      <c r="F16" s="78">
        <v>46068</v>
      </c>
      <c r="G16" s="75" t="s">
        <v>25</v>
      </c>
      <c r="H16" s="77">
        <v>1300000</v>
      </c>
      <c r="I16" s="77">
        <v>1300000</v>
      </c>
      <c r="J16" s="77">
        <v>0</v>
      </c>
      <c r="K16" s="75" t="s">
        <v>85</v>
      </c>
      <c r="L16" s="75" t="s">
        <v>25</v>
      </c>
      <c r="M16" s="74" t="s">
        <v>75</v>
      </c>
      <c r="N16" s="74" t="s">
        <v>76</v>
      </c>
      <c r="O16" s="75" t="s">
        <v>77</v>
      </c>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t="s">
        <v>86</v>
      </c>
      <c r="B18" s="74"/>
      <c r="C18" s="76">
        <v>416674.45</v>
      </c>
      <c r="D18" s="76">
        <v>176385.83</v>
      </c>
      <c r="E18" s="77">
        <v>186877.34</v>
      </c>
      <c r="F18" s="78">
        <v>45267</v>
      </c>
      <c r="G18" s="75" t="s">
        <v>87</v>
      </c>
      <c r="H18" s="77" t="s">
        <v>88</v>
      </c>
      <c r="I18" s="77" t="s">
        <v>88</v>
      </c>
      <c r="J18" s="77" t="s">
        <v>88</v>
      </c>
      <c r="K18" s="75" t="s">
        <v>89</v>
      </c>
      <c r="L18" s="75" t="s">
        <v>87</v>
      </c>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t="s">
        <v>90</v>
      </c>
      <c r="B20" s="74"/>
      <c r="C20" s="76">
        <v>1130132.6000000001</v>
      </c>
      <c r="D20" s="76">
        <v>567443.47</v>
      </c>
      <c r="E20" s="77">
        <v>875590.09</v>
      </c>
      <c r="F20" s="78">
        <v>46265</v>
      </c>
      <c r="G20" s="75" t="s">
        <v>87</v>
      </c>
      <c r="H20" s="77">
        <v>1130133</v>
      </c>
      <c r="I20" s="77">
        <v>1130133</v>
      </c>
      <c r="J20" s="77">
        <v>0</v>
      </c>
      <c r="K20" s="75" t="s">
        <v>91</v>
      </c>
      <c r="L20" s="75" t="s">
        <v>87</v>
      </c>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ref="J21:J61" si="1">H21-I21</f>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1"/>
        <v>0</v>
      </c>
      <c r="K22" s="75"/>
      <c r="L22" s="75"/>
      <c r="M22" s="74"/>
      <c r="N22" s="74"/>
      <c r="O22" s="75"/>
      <c r="P22" s="75"/>
      <c r="Q22" s="75"/>
      <c r="R22" s="74"/>
      <c r="S22" s="74"/>
    </row>
    <row r="23" spans="1:19" s="3" customFormat="1" x14ac:dyDescent="0.25">
      <c r="A23" s="74"/>
      <c r="B23" s="74"/>
      <c r="C23" s="76">
        <f>-SUM(C10:C20)</f>
        <v>-166911731.04999998</v>
      </c>
      <c r="D23" s="76">
        <f>SUM(D10:D20)</f>
        <v>79274133.299999997</v>
      </c>
      <c r="E23" s="77">
        <f>SUM(E10:E20)</f>
        <v>114803375.43000001</v>
      </c>
      <c r="F23" s="78"/>
      <c r="G23" s="75"/>
      <c r="H23" s="77">
        <v>0</v>
      </c>
      <c r="I23" s="77">
        <v>0</v>
      </c>
      <c r="J23" s="77">
        <f t="shared" si="1"/>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1"/>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1"/>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1"/>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1"/>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1"/>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1"/>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1"/>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1"/>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1"/>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1"/>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1"/>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1"/>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1"/>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1"/>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1"/>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1"/>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1"/>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1"/>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1"/>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1"/>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1"/>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1"/>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1"/>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1"/>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1"/>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1"/>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1"/>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1"/>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1"/>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1"/>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1"/>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1"/>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1"/>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1"/>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1"/>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1"/>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1"/>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1"/>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2">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2"/>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2"/>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2"/>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2"/>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2"/>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2"/>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2"/>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2"/>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2"/>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2"/>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2"/>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2"/>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2"/>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2"/>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2"/>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2"/>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2"/>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2"/>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2"/>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2"/>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2"/>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2"/>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2"/>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2"/>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2"/>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2"/>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2"/>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2"/>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2"/>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2"/>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2"/>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2"/>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2"/>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2"/>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2"/>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2"/>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2"/>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2"/>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2"/>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2"/>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2"/>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2"/>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2"/>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2"/>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2"/>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2"/>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2"/>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2"/>
        <v>0</v>
      </c>
      <c r="K110" s="75"/>
      <c r="L110" s="75"/>
      <c r="M110" s="74"/>
      <c r="N110" s="74"/>
      <c r="O110" s="75"/>
      <c r="P110" s="75"/>
      <c r="Q110" s="75"/>
      <c r="R110" s="74"/>
      <c r="S110" s="74"/>
    </row>
    <row r="111" spans="1:19" s="18" customFormat="1" x14ac:dyDescent="0.25">
      <c r="A111" s="17" t="s">
        <v>8</v>
      </c>
      <c r="C111" s="22"/>
      <c r="D111" s="17" t="s">
        <v>8</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8:Q61">
    <cfRule type="expression" dxfId="5" priority="7">
      <formula>$L18="No"</formula>
    </cfRule>
  </conditionalFormatting>
  <conditionalFormatting sqref="M62:Q110">
    <cfRule type="expression" dxfId="4" priority="4">
      <formula>$L62="No"</formula>
    </cfRule>
  </conditionalFormatting>
  <conditionalFormatting sqref="A10">
    <cfRule type="containsText" dxfId="3" priority="2" operator="containsText" text="No Reportable Debt">
      <formula>NOT(ISERROR(SEARCH("No Reportable Debt",A10)))</formula>
    </cfRule>
  </conditionalFormatting>
  <conditionalFormatting sqref="M10:Q17">
    <cfRule type="expression" dxfId="2" priority="1">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abSelected="1" topLeftCell="A5"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0</v>
      </c>
      <c r="B1" s="18"/>
      <c r="K1" s="1"/>
    </row>
    <row r="2" spans="1:11" x14ac:dyDescent="0.25">
      <c r="A2" s="10" t="s">
        <v>48</v>
      </c>
      <c r="B2" s="11"/>
      <c r="C2" s="1"/>
      <c r="D2" s="1"/>
      <c r="E2" s="1"/>
      <c r="F2" s="1"/>
      <c r="H2" s="1"/>
      <c r="I2" s="1"/>
      <c r="J2" s="1"/>
      <c r="K2" s="1"/>
    </row>
    <row r="3" spans="1:11" x14ac:dyDescent="0.25">
      <c r="A3" s="12" t="s">
        <v>49</v>
      </c>
      <c r="B3" s="68" t="str">
        <f>IF('1 - Contact Information'!B4="","",'1 - Contact Information'!B4)</f>
        <v>Corsicana Independent School District</v>
      </c>
      <c r="C3" s="1"/>
      <c r="D3" s="1"/>
      <c r="E3" s="1"/>
      <c r="F3" s="1"/>
      <c r="H3" s="1"/>
      <c r="I3" s="1"/>
      <c r="J3" s="1"/>
      <c r="K3" s="1"/>
    </row>
    <row r="4" spans="1:11" x14ac:dyDescent="0.25">
      <c r="A4" s="12" t="s">
        <v>50</v>
      </c>
      <c r="B4" s="68">
        <f>IF(OR('1 - Contact Information'!B7="",'1 - Contact Information'!B7="(select)"),"",'1 - Contact Information'!B7)</f>
        <v>2022</v>
      </c>
      <c r="C4" s="1"/>
      <c r="D4" s="1"/>
      <c r="E4" s="1"/>
      <c r="F4" s="1"/>
      <c r="H4" s="1"/>
      <c r="I4" s="1"/>
      <c r="J4" s="1"/>
      <c r="K4" s="1"/>
    </row>
    <row r="5" spans="1:11" x14ac:dyDescent="0.25">
      <c r="A5" s="18"/>
      <c r="B5" s="53"/>
      <c r="C5" s="1"/>
      <c r="D5" s="1"/>
      <c r="E5" s="1"/>
      <c r="F5" s="1"/>
      <c r="H5" s="1"/>
      <c r="I5" s="1"/>
      <c r="J5" s="1"/>
      <c r="K5" s="1"/>
    </row>
    <row r="6" spans="1:11" x14ac:dyDescent="0.25">
      <c r="A6" s="18" t="s">
        <v>92</v>
      </c>
      <c r="B6" s="53"/>
      <c r="C6" s="1"/>
      <c r="D6" s="1"/>
      <c r="E6" s="1"/>
      <c r="F6" s="1"/>
      <c r="H6" s="1"/>
      <c r="I6" s="1"/>
      <c r="J6" s="1"/>
      <c r="K6" s="1"/>
    </row>
    <row r="7" spans="1:11" x14ac:dyDescent="0.25">
      <c r="A7" s="18" t="s">
        <v>93</v>
      </c>
      <c r="B7" s="53"/>
      <c r="C7" s="1"/>
      <c r="D7" s="1"/>
      <c r="E7" s="1"/>
      <c r="F7" s="1"/>
      <c r="H7" s="1"/>
      <c r="I7" s="1"/>
      <c r="J7" s="1"/>
      <c r="K7" s="1"/>
    </row>
    <row r="8" spans="1:11" x14ac:dyDescent="0.25">
      <c r="A8" s="18" t="s">
        <v>94</v>
      </c>
      <c r="B8" s="18"/>
    </row>
    <row r="9" spans="1:11" x14ac:dyDescent="0.25">
      <c r="A9" s="27" t="s">
        <v>95</v>
      </c>
      <c r="B9" s="28"/>
    </row>
    <row r="10" spans="1:11" x14ac:dyDescent="0.25">
      <c r="A10" s="51" t="s">
        <v>96</v>
      </c>
      <c r="B10" s="79">
        <f>'2 - Individual Debt Obligations'!C23*-1</f>
        <v>166911731.04999998</v>
      </c>
    </row>
    <row r="11" spans="1:11" x14ac:dyDescent="0.25">
      <c r="A11" s="52" t="s">
        <v>97</v>
      </c>
      <c r="B11" s="76">
        <f>'2 - Individual Debt Obligations'!D23</f>
        <v>79274133.299999997</v>
      </c>
    </row>
    <row r="12" spans="1:11" ht="31.5" x14ac:dyDescent="0.25">
      <c r="A12" s="52" t="s">
        <v>98</v>
      </c>
      <c r="B12" s="80">
        <f>'2 - Individual Debt Obligations'!E23</f>
        <v>114803375.43000001</v>
      </c>
    </row>
    <row r="13" spans="1:11" x14ac:dyDescent="0.25">
      <c r="A13" s="18"/>
      <c r="B13" s="18"/>
    </row>
    <row r="14" spans="1:11" ht="31.5" x14ac:dyDescent="0.25">
      <c r="A14" s="25" t="s">
        <v>99</v>
      </c>
      <c r="B14" s="26"/>
    </row>
    <row r="15" spans="1:11" x14ac:dyDescent="0.25">
      <c r="A15" s="51" t="s">
        <v>100</v>
      </c>
      <c r="B15" s="79">
        <f>SUM('2 - Individual Debt Obligations'!C10:C16)</f>
        <v>165364924</v>
      </c>
    </row>
    <row r="16" spans="1:11" ht="31.5" x14ac:dyDescent="0.25">
      <c r="A16" s="52" t="s">
        <v>101</v>
      </c>
      <c r="B16" s="80">
        <f>SUM('2 - Individual Debt Obligations'!D10:D16)</f>
        <v>78530304</v>
      </c>
    </row>
    <row r="17" spans="1:2" ht="31.5" x14ac:dyDescent="0.25">
      <c r="A17" s="52" t="s">
        <v>102</v>
      </c>
      <c r="B17" s="80">
        <f>SUM('2 - Individual Debt Obligations'!E10:E16)</f>
        <v>113740908</v>
      </c>
    </row>
    <row r="18" spans="1:2" x14ac:dyDescent="0.25">
      <c r="A18" s="18"/>
      <c r="B18" s="18"/>
    </row>
    <row r="19" spans="1:2" ht="31.5" x14ac:dyDescent="0.25">
      <c r="A19" s="25" t="s">
        <v>103</v>
      </c>
      <c r="B19" s="28"/>
    </row>
    <row r="20" spans="1:2" x14ac:dyDescent="0.25">
      <c r="A20" s="51" t="s">
        <v>104</v>
      </c>
      <c r="B20" s="81">
        <v>31849</v>
      </c>
    </row>
    <row r="21" spans="1:2" x14ac:dyDescent="0.25">
      <c r="A21" s="51" t="s">
        <v>105</v>
      </c>
      <c r="B21" s="86" t="s">
        <v>106</v>
      </c>
    </row>
    <row r="22" spans="1:2" ht="31.5" customHeight="1" x14ac:dyDescent="0.25">
      <c r="A22" s="51" t="s">
        <v>107</v>
      </c>
      <c r="B22" s="79">
        <f>B15/B20</f>
        <v>5192.1543533548938</v>
      </c>
    </row>
    <row r="23" spans="1:2" ht="31.5" x14ac:dyDescent="0.25">
      <c r="A23" s="52" t="s">
        <v>108</v>
      </c>
      <c r="B23" s="79">
        <f>B16/B20</f>
        <v>2465.7070551665674</v>
      </c>
    </row>
    <row r="24" spans="1:2" ht="47.25" customHeight="1" x14ac:dyDescent="0.25">
      <c r="A24" s="52" t="s">
        <v>109</v>
      </c>
      <c r="B24" s="79">
        <f>B17/B20</f>
        <v>3571.2552356431911</v>
      </c>
    </row>
    <row r="25" spans="1:2" x14ac:dyDescent="0.25">
      <c r="A25" s="17" t="s">
        <v>8</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77</v>
      </c>
      <c r="B1" s="1" t="s">
        <v>77</v>
      </c>
      <c r="C1" s="1" t="s">
        <v>77</v>
      </c>
      <c r="D1" s="1" t="s">
        <v>66</v>
      </c>
      <c r="E1" s="1" t="s">
        <v>67</v>
      </c>
      <c r="F1" s="1" t="s">
        <v>68</v>
      </c>
      <c r="G1" s="2" t="s">
        <v>69</v>
      </c>
      <c r="H1" s="1" t="s">
        <v>110</v>
      </c>
    </row>
    <row r="2" spans="1:8" x14ac:dyDescent="0.25">
      <c r="A2" s="1" t="s">
        <v>25</v>
      </c>
      <c r="B2" s="1" t="s">
        <v>111</v>
      </c>
      <c r="C2" s="1">
        <v>2016</v>
      </c>
      <c r="D2" s="1" t="s">
        <v>77</v>
      </c>
      <c r="E2" s="1" t="s">
        <v>77</v>
      </c>
      <c r="F2" s="1" t="s">
        <v>77</v>
      </c>
      <c r="G2" s="1" t="s">
        <v>77</v>
      </c>
    </row>
    <row r="3" spans="1:8" x14ac:dyDescent="0.25">
      <c r="A3" s="1" t="s">
        <v>87</v>
      </c>
      <c r="B3" s="1" t="s">
        <v>112</v>
      </c>
      <c r="C3" s="1">
        <f>C2+1</f>
        <v>2017</v>
      </c>
      <c r="D3" s="1" t="s">
        <v>113</v>
      </c>
      <c r="E3" s="1" t="s">
        <v>113</v>
      </c>
      <c r="F3" s="1" t="s">
        <v>113</v>
      </c>
      <c r="G3" s="1" t="s">
        <v>113</v>
      </c>
    </row>
    <row r="4" spans="1:8" x14ac:dyDescent="0.25">
      <c r="B4" s="1" t="s">
        <v>14</v>
      </c>
      <c r="C4" s="1">
        <f t="shared" ref="C4:C6" si="0">C3+1</f>
        <v>2018</v>
      </c>
      <c r="D4" s="1" t="s">
        <v>114</v>
      </c>
      <c r="E4" s="1" t="s">
        <v>115</v>
      </c>
      <c r="F4" s="1" t="s">
        <v>115</v>
      </c>
      <c r="G4" s="1" t="s">
        <v>115</v>
      </c>
    </row>
    <row r="5" spans="1:8" x14ac:dyDescent="0.25">
      <c r="B5" s="1" t="s">
        <v>116</v>
      </c>
      <c r="C5" s="1">
        <f t="shared" si="0"/>
        <v>2019</v>
      </c>
      <c r="D5" s="1" t="s">
        <v>117</v>
      </c>
      <c r="E5" s="1" t="s">
        <v>118</v>
      </c>
      <c r="F5" s="1" t="s">
        <v>118</v>
      </c>
      <c r="G5" s="1" t="s">
        <v>119</v>
      </c>
    </row>
    <row r="6" spans="1:8" x14ac:dyDescent="0.25">
      <c r="B6" s="1" t="s">
        <v>120</v>
      </c>
      <c r="C6" s="1">
        <f t="shared" si="0"/>
        <v>2020</v>
      </c>
      <c r="D6" s="1" t="s">
        <v>121</v>
      </c>
      <c r="E6" s="1" t="s">
        <v>119</v>
      </c>
      <c r="F6" s="1" t="s">
        <v>119</v>
      </c>
      <c r="G6" s="1" t="s">
        <v>122</v>
      </c>
    </row>
    <row r="7" spans="1:8" x14ac:dyDescent="0.25">
      <c r="B7" s="1" t="s">
        <v>123</v>
      </c>
      <c r="C7" s="1">
        <v>2021</v>
      </c>
      <c r="D7" s="1" t="s">
        <v>124</v>
      </c>
      <c r="E7" s="1" t="s">
        <v>125</v>
      </c>
      <c r="F7" s="1" t="s">
        <v>125</v>
      </c>
      <c r="G7" s="1" t="s">
        <v>126</v>
      </c>
    </row>
    <row r="8" spans="1:8" x14ac:dyDescent="0.25">
      <c r="C8" s="1">
        <v>2022</v>
      </c>
      <c r="D8" s="1" t="s">
        <v>75</v>
      </c>
      <c r="E8" s="1" t="s">
        <v>76</v>
      </c>
      <c r="F8" s="1" t="s">
        <v>76</v>
      </c>
      <c r="G8" s="1" t="s">
        <v>127</v>
      </c>
    </row>
    <row r="9" spans="1:8" x14ac:dyDescent="0.25">
      <c r="D9" s="1" t="s">
        <v>128</v>
      </c>
      <c r="E9" s="1" t="s">
        <v>122</v>
      </c>
      <c r="F9" s="1" t="s">
        <v>122</v>
      </c>
      <c r="G9" s="1" t="s">
        <v>129</v>
      </c>
    </row>
    <row r="10" spans="1:8" x14ac:dyDescent="0.25">
      <c r="D10" s="1" t="s">
        <v>130</v>
      </c>
      <c r="E10" s="1" t="s">
        <v>131</v>
      </c>
      <c r="F10" s="1" t="s">
        <v>131</v>
      </c>
      <c r="G10" s="1" t="s">
        <v>132</v>
      </c>
    </row>
    <row r="11" spans="1:8" x14ac:dyDescent="0.25">
      <c r="D11" s="1" t="s">
        <v>133</v>
      </c>
      <c r="E11" s="1" t="s">
        <v>134</v>
      </c>
      <c r="F11" s="1" t="s">
        <v>134</v>
      </c>
      <c r="G11" s="1" t="s">
        <v>135</v>
      </c>
    </row>
    <row r="12" spans="1:8" x14ac:dyDescent="0.25">
      <c r="D12" s="1" t="s">
        <v>136</v>
      </c>
      <c r="E12" s="1" t="s">
        <v>126</v>
      </c>
      <c r="F12" s="1" t="s">
        <v>126</v>
      </c>
      <c r="G12" s="1" t="s">
        <v>137</v>
      </c>
    </row>
    <row r="13" spans="1:8" x14ac:dyDescent="0.25">
      <c r="D13" s="1" t="s">
        <v>138</v>
      </c>
      <c r="E13" s="1" t="s">
        <v>139</v>
      </c>
      <c r="F13" s="1" t="s">
        <v>139</v>
      </c>
      <c r="G13" s="1" t="s">
        <v>140</v>
      </c>
    </row>
    <row r="14" spans="1:8" x14ac:dyDescent="0.25">
      <c r="D14" s="1" t="s">
        <v>141</v>
      </c>
      <c r="E14" s="1" t="s">
        <v>142</v>
      </c>
      <c r="F14" s="1" t="s">
        <v>142</v>
      </c>
    </row>
    <row r="15" spans="1:8" x14ac:dyDescent="0.25">
      <c r="D15" s="1" t="s">
        <v>143</v>
      </c>
      <c r="E15" s="1" t="s">
        <v>127</v>
      </c>
      <c r="F15" s="1" t="s">
        <v>127</v>
      </c>
    </row>
    <row r="16" spans="1:8" x14ac:dyDescent="0.25">
      <c r="D16" s="1" t="s">
        <v>144</v>
      </c>
      <c r="E16" s="1" t="s">
        <v>145</v>
      </c>
      <c r="F16" s="1" t="s">
        <v>145</v>
      </c>
    </row>
    <row r="17" spans="1:6" x14ac:dyDescent="0.25">
      <c r="D17" s="1" t="s">
        <v>146</v>
      </c>
      <c r="E17" s="1" t="s">
        <v>147</v>
      </c>
      <c r="F17" s="1" t="s">
        <v>147</v>
      </c>
    </row>
    <row r="18" spans="1:6" x14ac:dyDescent="0.25">
      <c r="D18" s="1" t="s">
        <v>148</v>
      </c>
      <c r="E18" s="1" t="s">
        <v>129</v>
      </c>
      <c r="F18" s="1" t="s">
        <v>129</v>
      </c>
    </row>
    <row r="19" spans="1:6" x14ac:dyDescent="0.25">
      <c r="D19" s="1" t="s">
        <v>149</v>
      </c>
      <c r="E19" s="1" t="s">
        <v>150</v>
      </c>
      <c r="F19" s="1" t="s">
        <v>150</v>
      </c>
    </row>
    <row r="20" spans="1:6" x14ac:dyDescent="0.25">
      <c r="D20" s="1" t="s">
        <v>151</v>
      </c>
      <c r="E20" s="1" t="s">
        <v>132</v>
      </c>
      <c r="F20" s="1" t="s">
        <v>132</v>
      </c>
    </row>
    <row r="21" spans="1:6" x14ac:dyDescent="0.25">
      <c r="D21" s="1" t="s">
        <v>152</v>
      </c>
      <c r="E21" s="1" t="s">
        <v>135</v>
      </c>
      <c r="F21" s="1" t="s">
        <v>135</v>
      </c>
    </row>
    <row r="22" spans="1:6" x14ac:dyDescent="0.25">
      <c r="D22" s="1" t="s">
        <v>137</v>
      </c>
      <c r="E22" s="1" t="s">
        <v>137</v>
      </c>
      <c r="F22" s="1" t="s">
        <v>137</v>
      </c>
    </row>
    <row r="23" spans="1:6" x14ac:dyDescent="0.25">
      <c r="E23" s="1" t="s">
        <v>140</v>
      </c>
      <c r="F23" s="1" t="s">
        <v>140</v>
      </c>
    </row>
    <row r="31" spans="1:6" x14ac:dyDescent="0.25">
      <c r="A31" s="85" t="s">
        <v>153</v>
      </c>
      <c r="B31" s="85"/>
      <c r="C31" s="85" t="s">
        <v>154</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0</v>
      </c>
      <c r="B1" s="20"/>
    </row>
    <row r="2" spans="1:2" x14ac:dyDescent="0.25">
      <c r="A2" s="20" t="s">
        <v>155</v>
      </c>
      <c r="B2" s="20"/>
    </row>
    <row r="3" spans="1:2" x14ac:dyDescent="0.25">
      <c r="A3" s="7" t="s">
        <v>156</v>
      </c>
      <c r="B3" s="7"/>
    </row>
    <row r="4" spans="1:2" x14ac:dyDescent="0.25">
      <c r="A4" s="9">
        <v>1</v>
      </c>
      <c r="B4" s="82"/>
    </row>
    <row r="5" spans="1:2" x14ac:dyDescent="0.25">
      <c r="A5" s="9">
        <v>2</v>
      </c>
      <c r="B5" s="82"/>
    </row>
    <row r="6" spans="1:2" x14ac:dyDescent="0.25">
      <c r="A6" s="9">
        <v>3</v>
      </c>
      <c r="B6" s="82"/>
    </row>
    <row r="7" spans="1:2" x14ac:dyDescent="0.25">
      <c r="A7" s="9">
        <v>4</v>
      </c>
      <c r="B7" s="82"/>
    </row>
    <row r="8" spans="1:2" x14ac:dyDescent="0.25">
      <c r="A8" s="9">
        <v>5</v>
      </c>
      <c r="B8" s="82"/>
    </row>
    <row r="9" spans="1:2" x14ac:dyDescent="0.25">
      <c r="A9" s="9">
        <v>6</v>
      </c>
      <c r="B9" s="82"/>
    </row>
    <row r="10" spans="1:2" x14ac:dyDescent="0.25">
      <c r="A10" s="9">
        <v>7</v>
      </c>
      <c r="B10" s="82"/>
    </row>
    <row r="11" spans="1:2" x14ac:dyDescent="0.25">
      <c r="A11" s="9">
        <v>8</v>
      </c>
      <c r="B11" s="82"/>
    </row>
    <row r="12" spans="1:2" x14ac:dyDescent="0.25">
      <c r="A12" s="9">
        <v>9</v>
      </c>
      <c r="B12" s="82"/>
    </row>
    <row r="13" spans="1:2" x14ac:dyDescent="0.25">
      <c r="A13" s="9">
        <v>10</v>
      </c>
      <c r="B13" s="82"/>
    </row>
    <row r="14" spans="1:2" x14ac:dyDescent="0.25">
      <c r="A14" s="8" t="s">
        <v>8</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heetViews>
  <sheetFormatPr defaultColWidth="0" defaultRowHeight="15.75" zeroHeight="1" x14ac:dyDescent="0.25"/>
  <cols>
    <col min="1" max="1" width="7.7109375" style="1" customWidth="1"/>
    <col min="2" max="2" width="84.140625" style="1" customWidth="1"/>
    <col min="3" max="3" width="94.7109375" style="1" customWidth="1"/>
    <col min="4" max="4" width="40.42578125" style="1" customWidth="1"/>
    <col min="5" max="5" width="67" style="1" customWidth="1"/>
    <col min="6" max="16384" width="9.140625" style="1" hidden="1"/>
  </cols>
  <sheetData>
    <row r="1" spans="1:5" s="18" customFormat="1" x14ac:dyDescent="0.25">
      <c r="A1" s="20" t="s">
        <v>0</v>
      </c>
    </row>
    <row r="2" spans="1:5" s="18" customFormat="1" x14ac:dyDescent="0.25">
      <c r="A2" s="20" t="s">
        <v>157</v>
      </c>
    </row>
    <row r="3" spans="1:5" s="18" customFormat="1" x14ac:dyDescent="0.25">
      <c r="A3" s="18" t="s">
        <v>158</v>
      </c>
    </row>
    <row r="4" spans="1:5" x14ac:dyDescent="0.25">
      <c r="A4" s="27" t="s">
        <v>159</v>
      </c>
      <c r="B4" s="45"/>
      <c r="C4" s="45"/>
      <c r="D4" s="45"/>
      <c r="E4" s="26"/>
    </row>
    <row r="5" spans="1:5" x14ac:dyDescent="0.25">
      <c r="A5" s="10" t="s">
        <v>160</v>
      </c>
      <c r="B5" s="10" t="s">
        <v>161</v>
      </c>
      <c r="C5" s="10" t="s">
        <v>162</v>
      </c>
      <c r="D5" s="10" t="s">
        <v>163</v>
      </c>
      <c r="E5" s="10" t="s">
        <v>164</v>
      </c>
    </row>
    <row r="6" spans="1:5" ht="47.25" x14ac:dyDescent="0.25">
      <c r="A6" s="36">
        <v>1</v>
      </c>
      <c r="B6" s="13" t="s">
        <v>165</v>
      </c>
      <c r="C6" s="13" t="s">
        <v>166</v>
      </c>
      <c r="D6" s="14" t="s">
        <v>167</v>
      </c>
      <c r="E6" s="83"/>
    </row>
    <row r="7" spans="1:5" ht="31.5" x14ac:dyDescent="0.25">
      <c r="A7" s="36">
        <v>2</v>
      </c>
      <c r="B7" s="13" t="s">
        <v>168</v>
      </c>
      <c r="C7" s="13" t="s">
        <v>169</v>
      </c>
      <c r="D7" s="14" t="s">
        <v>167</v>
      </c>
      <c r="E7" s="83"/>
    </row>
    <row r="8" spans="1:5" x14ac:dyDescent="0.25">
      <c r="A8" s="36">
        <v>3</v>
      </c>
      <c r="B8" s="13" t="s">
        <v>170</v>
      </c>
      <c r="C8" s="13" t="s">
        <v>171</v>
      </c>
      <c r="D8" s="14" t="s">
        <v>167</v>
      </c>
      <c r="E8" s="83"/>
    </row>
    <row r="9" spans="1:5" ht="47.25" x14ac:dyDescent="0.25">
      <c r="A9" s="36">
        <v>4</v>
      </c>
      <c r="B9" s="13" t="s">
        <v>172</v>
      </c>
      <c r="C9" s="13" t="s">
        <v>173</v>
      </c>
      <c r="D9" s="14" t="s">
        <v>167</v>
      </c>
      <c r="E9" s="83"/>
    </row>
    <row r="10" spans="1:5" ht="31.5" x14ac:dyDescent="0.25">
      <c r="A10" s="36">
        <v>5</v>
      </c>
      <c r="B10" s="13" t="s">
        <v>174</v>
      </c>
      <c r="C10" s="13" t="s">
        <v>175</v>
      </c>
      <c r="D10" s="14" t="s">
        <v>167</v>
      </c>
      <c r="E10" s="83"/>
    </row>
    <row r="11" spans="1:5" x14ac:dyDescent="0.25">
      <c r="A11" s="36">
        <v>6</v>
      </c>
      <c r="B11" s="13" t="s">
        <v>176</v>
      </c>
      <c r="C11" s="13" t="s">
        <v>177</v>
      </c>
      <c r="D11" s="14" t="s">
        <v>167</v>
      </c>
      <c r="E11" s="83"/>
    </row>
    <row r="12" spans="1:5" ht="63" x14ac:dyDescent="0.25">
      <c r="A12" s="36">
        <v>7</v>
      </c>
      <c r="B12" s="13" t="s">
        <v>178</v>
      </c>
      <c r="C12" s="13" t="s">
        <v>179</v>
      </c>
      <c r="D12" s="14" t="s">
        <v>167</v>
      </c>
      <c r="E12" s="83"/>
    </row>
    <row r="13" spans="1:5" ht="31.5" x14ac:dyDescent="0.25">
      <c r="A13" s="36">
        <v>8</v>
      </c>
      <c r="B13" s="13" t="s">
        <v>180</v>
      </c>
      <c r="C13" s="13" t="s">
        <v>181</v>
      </c>
      <c r="D13" s="14" t="s">
        <v>167</v>
      </c>
      <c r="E13" s="83"/>
    </row>
    <row r="14" spans="1:5" x14ac:dyDescent="0.25">
      <c r="A14" s="36">
        <v>9</v>
      </c>
      <c r="B14" s="13" t="s">
        <v>182</v>
      </c>
      <c r="C14" s="13" t="s">
        <v>183</v>
      </c>
      <c r="D14" s="14" t="s">
        <v>167</v>
      </c>
      <c r="E14" s="83"/>
    </row>
    <row r="15" spans="1:5" s="18" customFormat="1" x14ac:dyDescent="0.25">
      <c r="B15" s="57"/>
      <c r="C15" s="57"/>
      <c r="D15" s="53"/>
      <c r="E15" s="57"/>
    </row>
    <row r="16" spans="1:5" x14ac:dyDescent="0.25">
      <c r="A16" s="27" t="s">
        <v>184</v>
      </c>
      <c r="B16" s="54"/>
      <c r="C16" s="54"/>
      <c r="D16" s="55"/>
      <c r="E16" s="56"/>
    </row>
    <row r="17" spans="1:5" x14ac:dyDescent="0.25">
      <c r="A17" s="10" t="s">
        <v>160</v>
      </c>
      <c r="B17" s="10" t="s">
        <v>161</v>
      </c>
      <c r="C17" s="10" t="s">
        <v>162</v>
      </c>
      <c r="D17" s="10" t="s">
        <v>163</v>
      </c>
      <c r="E17" s="10" t="s">
        <v>164</v>
      </c>
    </row>
    <row r="18" spans="1:5" ht="63" x14ac:dyDescent="0.25">
      <c r="A18" s="36">
        <v>10</v>
      </c>
      <c r="B18" s="13" t="s">
        <v>185</v>
      </c>
      <c r="C18" s="13" t="s">
        <v>186</v>
      </c>
      <c r="D18" s="14" t="s">
        <v>187</v>
      </c>
      <c r="E18" s="84"/>
    </row>
    <row r="19" spans="1:5" ht="31.5" x14ac:dyDescent="0.25">
      <c r="A19" s="36">
        <v>11</v>
      </c>
      <c r="B19" s="13" t="s">
        <v>188</v>
      </c>
      <c r="C19" s="13" t="s">
        <v>189</v>
      </c>
      <c r="D19" s="14" t="s">
        <v>187</v>
      </c>
      <c r="E19" s="84"/>
    </row>
    <row r="20" spans="1:5" x14ac:dyDescent="0.25">
      <c r="A20" s="36">
        <v>12</v>
      </c>
      <c r="B20" s="13" t="s">
        <v>190</v>
      </c>
      <c r="C20" s="13" t="s">
        <v>191</v>
      </c>
      <c r="D20" s="14" t="s">
        <v>187</v>
      </c>
      <c r="E20" s="84"/>
    </row>
    <row r="21" spans="1:5" ht="31.5" x14ac:dyDescent="0.25">
      <c r="A21" s="36">
        <v>13</v>
      </c>
      <c r="B21" s="13" t="s">
        <v>192</v>
      </c>
      <c r="C21" s="13" t="s">
        <v>193</v>
      </c>
      <c r="D21" s="14" t="s">
        <v>187</v>
      </c>
      <c r="E21" s="84"/>
    </row>
    <row r="22" spans="1:5" ht="63" x14ac:dyDescent="0.25">
      <c r="A22" s="36">
        <v>14</v>
      </c>
      <c r="B22" s="13" t="s">
        <v>194</v>
      </c>
      <c r="C22" s="13" t="s">
        <v>195</v>
      </c>
      <c r="D22" s="14" t="s">
        <v>187</v>
      </c>
      <c r="E22" s="84"/>
    </row>
    <row r="23" spans="1:5" ht="31.5" x14ac:dyDescent="0.25">
      <c r="A23" s="36">
        <v>15</v>
      </c>
      <c r="B23" s="13" t="s">
        <v>196</v>
      </c>
      <c r="C23" s="13" t="s">
        <v>197</v>
      </c>
      <c r="D23" s="14" t="s">
        <v>187</v>
      </c>
      <c r="E23" s="84"/>
    </row>
    <row r="24" spans="1:5" x14ac:dyDescent="0.25">
      <c r="A24" s="36">
        <v>16</v>
      </c>
      <c r="B24" s="13" t="s">
        <v>198</v>
      </c>
      <c r="C24" s="13" t="s">
        <v>199</v>
      </c>
      <c r="D24" s="14" t="s">
        <v>187</v>
      </c>
      <c r="E24" s="84"/>
    </row>
    <row r="25" spans="1:5" ht="31.5" x14ac:dyDescent="0.25">
      <c r="A25" s="36">
        <v>17</v>
      </c>
      <c r="B25" s="13" t="s">
        <v>200</v>
      </c>
      <c r="C25" s="13" t="s">
        <v>193</v>
      </c>
      <c r="D25" s="14" t="s">
        <v>187</v>
      </c>
      <c r="E25" s="84"/>
    </row>
    <row r="26" spans="1:5" ht="63" x14ac:dyDescent="0.25">
      <c r="A26" s="36">
        <v>18</v>
      </c>
      <c r="B26" s="13" t="s">
        <v>201</v>
      </c>
      <c r="C26" s="13" t="s">
        <v>202</v>
      </c>
      <c r="D26" s="14" t="s">
        <v>187</v>
      </c>
      <c r="E26" s="84"/>
    </row>
    <row r="27" spans="1:5" ht="31.5" x14ac:dyDescent="0.25">
      <c r="A27" s="36">
        <v>19</v>
      </c>
      <c r="B27" s="13" t="s">
        <v>203</v>
      </c>
      <c r="C27" s="13" t="s">
        <v>204</v>
      </c>
      <c r="D27" s="14" t="s">
        <v>187</v>
      </c>
      <c r="E27" s="84"/>
    </row>
    <row r="28" spans="1:5" x14ac:dyDescent="0.25">
      <c r="A28" s="36">
        <v>20</v>
      </c>
      <c r="B28" s="13" t="s">
        <v>205</v>
      </c>
      <c r="C28" s="13" t="s">
        <v>206</v>
      </c>
      <c r="D28" s="14" t="s">
        <v>187</v>
      </c>
      <c r="E28" s="84"/>
    </row>
    <row r="29" spans="1:5" ht="31.5" x14ac:dyDescent="0.25">
      <c r="A29" s="36">
        <v>21</v>
      </c>
      <c r="B29" s="13" t="s">
        <v>207</v>
      </c>
      <c r="C29" s="13" t="s">
        <v>193</v>
      </c>
      <c r="D29" s="14" t="s">
        <v>187</v>
      </c>
      <c r="E29" s="84"/>
    </row>
    <row r="30" spans="1:5" s="18" customFormat="1" x14ac:dyDescent="0.25">
      <c r="A30" s="17" t="s">
        <v>8</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topLeftCell="A21" zoomScale="85" zoomScaleNormal="85" workbookViewId="0">
      <selection activeCell="A31" sqref="A31:E31"/>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0</v>
      </c>
    </row>
    <row r="2" spans="1:5" s="20" customFormat="1" x14ac:dyDescent="0.25">
      <c r="A2" s="20" t="s">
        <v>208</v>
      </c>
    </row>
    <row r="3" spans="1:5" s="18" customFormat="1" x14ac:dyDescent="0.25">
      <c r="A3" s="18" t="s">
        <v>209</v>
      </c>
    </row>
    <row r="4" spans="1:5" x14ac:dyDescent="0.25">
      <c r="A4" s="27" t="s">
        <v>210</v>
      </c>
      <c r="B4" s="45"/>
      <c r="C4" s="45"/>
      <c r="D4" s="45"/>
      <c r="E4" s="26"/>
    </row>
    <row r="5" spans="1:5" x14ac:dyDescent="0.25">
      <c r="A5" s="10" t="s">
        <v>160</v>
      </c>
      <c r="B5" s="10" t="s">
        <v>211</v>
      </c>
      <c r="C5" s="10" t="s">
        <v>212</v>
      </c>
      <c r="D5" s="10" t="s">
        <v>213</v>
      </c>
      <c r="E5" s="10" t="s">
        <v>163</v>
      </c>
    </row>
    <row r="6" spans="1:5" ht="52.5" customHeight="1" x14ac:dyDescent="0.25">
      <c r="A6" s="43">
        <v>1</v>
      </c>
      <c r="B6" s="44" t="s">
        <v>214</v>
      </c>
      <c r="C6" s="31" t="s">
        <v>215</v>
      </c>
      <c r="D6" s="31" t="s">
        <v>216</v>
      </c>
      <c r="E6" s="47" t="s">
        <v>217</v>
      </c>
    </row>
    <row r="7" spans="1:5" ht="47.25" x14ac:dyDescent="0.25">
      <c r="A7" s="36">
        <v>2</v>
      </c>
      <c r="B7" s="37" t="s">
        <v>218</v>
      </c>
      <c r="C7" s="13" t="s">
        <v>215</v>
      </c>
      <c r="D7" s="13" t="s">
        <v>219</v>
      </c>
      <c r="E7" s="48" t="s">
        <v>217</v>
      </c>
    </row>
    <row r="8" spans="1:5" ht="47.25" x14ac:dyDescent="0.25">
      <c r="A8" s="36">
        <v>3</v>
      </c>
      <c r="B8" s="37" t="s">
        <v>220</v>
      </c>
      <c r="C8" s="13" t="s">
        <v>221</v>
      </c>
      <c r="D8" s="38" t="s">
        <v>222</v>
      </c>
      <c r="E8" s="49">
        <v>140.00800000000001</v>
      </c>
    </row>
    <row r="9" spans="1:5" x14ac:dyDescent="0.25">
      <c r="A9" s="18"/>
      <c r="B9" s="18"/>
      <c r="C9" s="18"/>
      <c r="D9" s="18"/>
      <c r="E9" s="18"/>
    </row>
    <row r="10" spans="1:5" x14ac:dyDescent="0.25">
      <c r="A10" s="27" t="s">
        <v>223</v>
      </c>
      <c r="B10" s="45"/>
      <c r="C10" s="45"/>
      <c r="D10" s="45"/>
      <c r="E10" s="26"/>
    </row>
    <row r="11" spans="1:5" x14ac:dyDescent="0.25">
      <c r="A11" s="46" t="s">
        <v>224</v>
      </c>
      <c r="B11" s="46" t="s">
        <v>211</v>
      </c>
      <c r="C11" s="46" t="s">
        <v>212</v>
      </c>
      <c r="D11" s="46" t="s">
        <v>213</v>
      </c>
      <c r="E11" s="46" t="s">
        <v>163</v>
      </c>
    </row>
    <row r="12" spans="1:5" ht="31.5" x14ac:dyDescent="0.25">
      <c r="A12" s="36" t="s">
        <v>225</v>
      </c>
      <c r="B12" s="13" t="s">
        <v>226</v>
      </c>
      <c r="C12" s="13" t="s">
        <v>227</v>
      </c>
      <c r="D12" s="13" t="s">
        <v>228</v>
      </c>
      <c r="E12" s="48" t="s">
        <v>229</v>
      </c>
    </row>
    <row r="13" spans="1:5" ht="31.5" x14ac:dyDescent="0.25">
      <c r="A13" s="36" t="s">
        <v>230</v>
      </c>
      <c r="B13" s="13" t="s">
        <v>231</v>
      </c>
      <c r="C13" s="13" t="s">
        <v>232</v>
      </c>
      <c r="D13" s="13" t="s">
        <v>233</v>
      </c>
      <c r="E13" s="48" t="s">
        <v>88</v>
      </c>
    </row>
    <row r="14" spans="1:5" x14ac:dyDescent="0.25">
      <c r="A14" s="36" t="s">
        <v>234</v>
      </c>
      <c r="B14" s="13" t="s">
        <v>235</v>
      </c>
      <c r="C14" s="13" t="s">
        <v>236</v>
      </c>
      <c r="D14" s="13" t="s">
        <v>237</v>
      </c>
      <c r="E14" s="48" t="s">
        <v>238</v>
      </c>
    </row>
    <row r="15" spans="1:5" x14ac:dyDescent="0.25">
      <c r="A15" s="36" t="s">
        <v>239</v>
      </c>
      <c r="B15" s="13" t="s">
        <v>240</v>
      </c>
      <c r="C15" s="13" t="s">
        <v>241</v>
      </c>
      <c r="D15" s="13" t="s">
        <v>242</v>
      </c>
      <c r="E15" s="48" t="s">
        <v>229</v>
      </c>
    </row>
    <row r="16" spans="1:5" ht="31.5" x14ac:dyDescent="0.25">
      <c r="A16" s="36" t="s">
        <v>243</v>
      </c>
      <c r="B16" s="13" t="s">
        <v>244</v>
      </c>
      <c r="C16" s="13" t="s">
        <v>245</v>
      </c>
      <c r="D16" s="13" t="s">
        <v>246</v>
      </c>
      <c r="E16" s="50" t="s">
        <v>247</v>
      </c>
    </row>
    <row r="17" spans="1:5" x14ac:dyDescent="0.25">
      <c r="A17" s="36" t="s">
        <v>248</v>
      </c>
      <c r="B17" s="13" t="s">
        <v>249</v>
      </c>
      <c r="C17" s="13" t="s">
        <v>250</v>
      </c>
      <c r="D17" s="13" t="s">
        <v>251</v>
      </c>
      <c r="E17" s="48" t="s">
        <v>252</v>
      </c>
    </row>
    <row r="18" spans="1:5" ht="31.5" x14ac:dyDescent="0.25">
      <c r="A18" s="36" t="s">
        <v>253</v>
      </c>
      <c r="B18" s="13" t="s">
        <v>254</v>
      </c>
      <c r="C18" s="13" t="s">
        <v>255</v>
      </c>
      <c r="D18" s="13" t="s">
        <v>256</v>
      </c>
      <c r="E18" s="48" t="s">
        <v>257</v>
      </c>
    </row>
    <row r="19" spans="1:5" x14ac:dyDescent="0.25">
      <c r="A19" s="36" t="s">
        <v>258</v>
      </c>
      <c r="B19" s="13" t="s">
        <v>259</v>
      </c>
      <c r="C19" s="13" t="s">
        <v>260</v>
      </c>
      <c r="D19" s="13" t="s">
        <v>261</v>
      </c>
      <c r="E19" s="48" t="s">
        <v>262</v>
      </c>
    </row>
    <row r="20" spans="1:5" ht="39" customHeight="1" x14ac:dyDescent="0.25">
      <c r="A20" s="36" t="s">
        <v>263</v>
      </c>
      <c r="B20" s="13" t="s">
        <v>264</v>
      </c>
      <c r="C20" s="13" t="s">
        <v>265</v>
      </c>
      <c r="D20" s="13" t="s">
        <v>266</v>
      </c>
      <c r="E20" s="48" t="s">
        <v>262</v>
      </c>
    </row>
    <row r="21" spans="1:5" ht="31.5" x14ac:dyDescent="0.25">
      <c r="A21" s="36" t="s">
        <v>267</v>
      </c>
      <c r="B21" s="13" t="s">
        <v>268</v>
      </c>
      <c r="C21" s="13" t="s">
        <v>269</v>
      </c>
      <c r="D21" s="13" t="s">
        <v>270</v>
      </c>
      <c r="E21" s="48" t="s">
        <v>262</v>
      </c>
    </row>
    <row r="22" spans="1:5" ht="63" x14ac:dyDescent="0.25">
      <c r="A22" s="36" t="s">
        <v>271</v>
      </c>
      <c r="B22" s="13" t="s">
        <v>272</v>
      </c>
      <c r="C22" s="13" t="s">
        <v>273</v>
      </c>
      <c r="D22" s="13" t="s">
        <v>274</v>
      </c>
      <c r="E22" s="48" t="s">
        <v>275</v>
      </c>
    </row>
    <row r="23" spans="1:5" ht="63" x14ac:dyDescent="0.25">
      <c r="A23" s="14" t="s">
        <v>276</v>
      </c>
      <c r="B23" s="13" t="s">
        <v>277</v>
      </c>
      <c r="C23" s="13" t="s">
        <v>278</v>
      </c>
      <c r="D23" s="13" t="s">
        <v>279</v>
      </c>
      <c r="E23" s="48" t="s">
        <v>280</v>
      </c>
    </row>
    <row r="24" spans="1:5" x14ac:dyDescent="0.25">
      <c r="A24" s="18"/>
      <c r="B24" s="18"/>
      <c r="C24" s="18"/>
      <c r="D24" s="18"/>
      <c r="E24" s="18"/>
    </row>
    <row r="25" spans="1:5" x14ac:dyDescent="0.25">
      <c r="A25" s="27" t="s">
        <v>281</v>
      </c>
      <c r="B25" s="45"/>
      <c r="C25" s="45"/>
      <c r="D25" s="45"/>
      <c r="E25" s="26"/>
    </row>
    <row r="26" spans="1:5" x14ac:dyDescent="0.25">
      <c r="A26" s="10" t="s">
        <v>160</v>
      </c>
      <c r="B26" s="10" t="s">
        <v>211</v>
      </c>
      <c r="C26" s="10" t="s">
        <v>212</v>
      </c>
      <c r="D26" s="10" t="s">
        <v>213</v>
      </c>
      <c r="E26" s="10" t="s">
        <v>163</v>
      </c>
    </row>
    <row r="27" spans="1:5" ht="126" x14ac:dyDescent="0.25">
      <c r="A27" s="36">
        <v>1</v>
      </c>
      <c r="B27" s="13" t="s">
        <v>282</v>
      </c>
      <c r="C27" s="13" t="s">
        <v>283</v>
      </c>
      <c r="D27" s="13" t="s">
        <v>284</v>
      </c>
      <c r="E27" s="48" t="s">
        <v>285</v>
      </c>
    </row>
    <row r="28" spans="1:5" ht="48" customHeight="1" x14ac:dyDescent="0.25">
      <c r="A28" s="36">
        <v>2</v>
      </c>
      <c r="B28" s="13" t="s">
        <v>286</v>
      </c>
      <c r="C28" s="13" t="s">
        <v>287</v>
      </c>
      <c r="D28" s="13" t="s">
        <v>288</v>
      </c>
      <c r="E28" s="48" t="s">
        <v>289</v>
      </c>
    </row>
    <row r="29" spans="1:5" ht="31.5" x14ac:dyDescent="0.25">
      <c r="A29" s="36">
        <v>3</v>
      </c>
      <c r="B29" s="13" t="s">
        <v>290</v>
      </c>
      <c r="C29" s="13" t="s">
        <v>291</v>
      </c>
      <c r="D29" s="13" t="s">
        <v>292</v>
      </c>
      <c r="E29" s="48" t="s">
        <v>293</v>
      </c>
    </row>
    <row r="30" spans="1:5" ht="31.5" x14ac:dyDescent="0.25">
      <c r="A30" s="36">
        <v>4</v>
      </c>
      <c r="B30" s="13" t="s">
        <v>294</v>
      </c>
      <c r="C30" s="13" t="s">
        <v>295</v>
      </c>
      <c r="D30" s="13" t="s">
        <v>296</v>
      </c>
      <c r="E30" s="48" t="s">
        <v>297</v>
      </c>
    </row>
    <row r="31" spans="1:5" ht="63" customHeight="1" x14ac:dyDescent="0.25">
      <c r="A31" s="36">
        <v>5</v>
      </c>
      <c r="B31" s="13" t="s">
        <v>298</v>
      </c>
      <c r="C31" s="13" t="s">
        <v>299</v>
      </c>
      <c r="D31" s="13" t="s">
        <v>300</v>
      </c>
      <c r="E31" s="48" t="s">
        <v>301</v>
      </c>
    </row>
    <row r="32" spans="1:5" ht="63" customHeight="1" x14ac:dyDescent="0.25">
      <c r="A32" s="36">
        <v>6</v>
      </c>
      <c r="B32" s="13" t="s">
        <v>302</v>
      </c>
      <c r="C32" s="13" t="s">
        <v>303</v>
      </c>
      <c r="D32" s="13" t="s">
        <v>304</v>
      </c>
      <c r="E32" s="48" t="s">
        <v>305</v>
      </c>
    </row>
    <row r="33" spans="1:5" ht="31.5" x14ac:dyDescent="0.25">
      <c r="A33" s="36">
        <v>7</v>
      </c>
      <c r="B33" s="37" t="s">
        <v>306</v>
      </c>
      <c r="C33" s="13" t="s">
        <v>307</v>
      </c>
      <c r="D33" s="13" t="s">
        <v>308</v>
      </c>
      <c r="E33" s="49" t="s">
        <v>257</v>
      </c>
    </row>
    <row r="34" spans="1:5" ht="63" x14ac:dyDescent="0.25">
      <c r="A34" s="36">
        <v>8</v>
      </c>
      <c r="B34" s="13" t="s">
        <v>309</v>
      </c>
      <c r="C34" s="13" t="s">
        <v>310</v>
      </c>
      <c r="D34" s="13" t="s">
        <v>311</v>
      </c>
      <c r="E34" s="48" t="s">
        <v>312</v>
      </c>
    </row>
    <row r="35" spans="1:5" ht="63" x14ac:dyDescent="0.25">
      <c r="A35" s="36">
        <v>9</v>
      </c>
      <c r="B35" s="13" t="s">
        <v>313</v>
      </c>
      <c r="C35" s="13" t="s">
        <v>314</v>
      </c>
      <c r="D35" s="13" t="s">
        <v>315</v>
      </c>
      <c r="E35" s="48" t="s">
        <v>316</v>
      </c>
    </row>
    <row r="36" spans="1:5" ht="63" x14ac:dyDescent="0.25">
      <c r="A36" s="36">
        <v>10</v>
      </c>
      <c r="B36" s="13" t="s">
        <v>317</v>
      </c>
      <c r="C36" s="13" t="s">
        <v>318</v>
      </c>
      <c r="D36" s="13" t="s">
        <v>319</v>
      </c>
      <c r="E36" s="48" t="s">
        <v>301</v>
      </c>
    </row>
    <row r="37" spans="1:5" ht="78.75" x14ac:dyDescent="0.25">
      <c r="A37" s="36">
        <v>11</v>
      </c>
      <c r="B37" s="13" t="s">
        <v>320</v>
      </c>
      <c r="C37" s="13" t="s">
        <v>321</v>
      </c>
      <c r="D37" s="13" t="s">
        <v>322</v>
      </c>
      <c r="E37" s="48" t="s">
        <v>305</v>
      </c>
    </row>
    <row r="38" spans="1:5" s="18" customFormat="1" x14ac:dyDescent="0.25">
      <c r="A38" s="17" t="s">
        <v>8</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Manager/>
  <Company>Texas Comptroller of Public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Conte</dc:creator>
  <cp:keywords/>
  <dc:description/>
  <cp:lastModifiedBy>ANA M. VILLEGAS</cp:lastModifiedBy>
  <cp:revision/>
  <dcterms:created xsi:type="dcterms:W3CDTF">2017-01-13T17:49:37Z</dcterms:created>
  <dcterms:modified xsi:type="dcterms:W3CDTF">2023-02-08T16:32:12Z</dcterms:modified>
  <cp:category/>
  <cp:contentStatus/>
</cp:coreProperties>
</file>